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<sst xmlns="http://schemas.openxmlformats.org/spreadsheetml/2006/main" count="432" uniqueCount="329">
  <si>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</si>
  <si>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</si>
  <si>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</si>
  <si>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</si>
  <si>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</si>
  <si>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</si>
  <si>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</si>
  <si>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</si>
  <si>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</si>
  <si>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</si>
  <si>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</si>
  <si>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</si>
  <si>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</si>
  <si>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</si>
  <si>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</si>
  <si>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</si>
  <si>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</si>
  <si>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</si>
  <si>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</si>
  <si>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</si>
  <si>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</si>
  <si>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</si>
  <si>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</si>
  <si>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</si>
  <si>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</si>
  <si>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</si>
  <si>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</si>
  <si>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</si>
  <si>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</si>
  <si>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</si>
  <si>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</si>
  <si>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</si>
  <si>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</si>
  <si>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</si>
  <si>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</si>
  <si>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</si>
  <si>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</si>
  <si>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</si>
  <si>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</si>
  <si>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</si>
  <si>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</si>
  <si>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</si>
  <si>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</si>
  <si>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</si>
  <si>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</si>
  <si>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</si>
  <si>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</si>
  <si>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</si>
  <si>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</si>
  <si>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</si>
  <si>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</si>
  <si>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</si>
  <si>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</si>
  <si>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</si>
  <si>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</si>
  <si>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</si>
  <si>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</si>
  <si>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</si>
  <si>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</si>
  <si>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</si>
  <si>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</si>
  <si>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</si>
  <si>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</si>
  <si>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</si>
  <si>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</si>
  <si>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</si>
  <si>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</si>
  <si>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</si>
  <si>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</si>
  <si>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</si>
  <si>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</si>
  <si>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</si>
  <si>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</si>
  <si>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</si>
  <si>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</si>
  <si>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</si>
  <si>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</si>
  <si>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</si>
  <si>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</si>
  <si>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</si>
  <si>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</si>
  <si>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</si>
  <si>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</si>
  <si>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</si>
  <si>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</si>
  <si>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</si>
  <si>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</si>
  <si>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</si>
  <si>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</si>
  <si>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</si>
  <si>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</si>
  <si>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</si>
  <si>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</si>
  <si>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</si>
  <si>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</si>
  <si>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</si>
  <si>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</si>
  <si>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</si>
  <si>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</si>
  <si>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</si>
  <si>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</si>
  <si>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</si>
  <si>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</si>
  <si>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</si>
  <si>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</si>
  <si>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</si>
  <si>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</si>
  <si>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</si>
  <si>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</si>
  <si>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</si>
  <si>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</si>
  <si>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</si>
  <si>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</si>
  <si>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</si>
  <si>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</si>
  <si>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</si>
  <si>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</si>
  <si>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</si>
  <si>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</si>
  <si>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</si>
  <si>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</si>
  <si>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</si>
  <si>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</si>
  <si>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</si>
  <si>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</si>
  <si>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</si>
  <si>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</si>
  <si>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</si>
  <si>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</si>
  <si>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</si>
  <si>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</si>
  <si>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</si>
  <si>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</si>
  <si>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</si>
  <si>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</si>
  <si>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</si>
  <si>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</si>
  <si>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</si>
  <si>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</si>
  <si>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</si>
  <si>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</si>
  <si>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</si>
  <si>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</si>
  <si>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</si>
  <si>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</si>
  <si>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</si>
  <si>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</si>
  <si>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</si>
  <si>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</si>
  <si>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</si>
  <si>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</si>
  <si>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</si>
  <si>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</si>
  <si>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</si>
  <si>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</si>
  <si>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</si>
  <si>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</si>
  <si>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</si>
  <si>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</si>
  <si>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</si>
  <si>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</si>
  <si>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</si>
  <si>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</si>
  <si>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</si>
  <si>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</si>
  <si>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</si>
  <si>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</si>
  <si>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</si>
  <si>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</si>
  <si>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</si>
  <si>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</si>
  <si>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</si>
  <si>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</si>
  <si>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</si>
  <si>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</si>
  <si>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</si>
  <si>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</si>
  <si>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</si>
  <si>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</si>
  <si>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</si>
  <si>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</si>
  <si>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</si>
  <si>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</si>
  <si>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</si>
  <si>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</si>
  <si>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</si>
  <si>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</si>
  <si>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</si>
  <si>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</si>
  <si>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</si>
  <si>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</si>
  <si>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</si>
  <si>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</si>
  <si>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</si>
  <si>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</si>
  <si>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</si>
  <si>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</si>
  <si>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</si>
  <si>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</si>
  <si>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</si>
  <si>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</si>
  <si>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</si>
  <si>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</si>
  <si>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</si>
  <si>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</si>
  <si>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</si>
  <si>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</si>
  <si>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</si>
  <si>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</si>
  <si>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</si>
  <si>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</si>
  <si>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</si>
  <si>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</si>
  <si>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</si>
  <si>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</si>
  <si>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</si>
  <si>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</si>
  <si>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</si>
  <si>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</si>
  <si>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</si>
  <si>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</si>
  <si>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</si>
  <si>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</si>
  <si>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</si>
  <si>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</si>
  <si>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</si>
  <si>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</si>
  <si>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</si>
  <si>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</si>
  <si>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</si>
  <si>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</si>
  <si>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</si>
  <si>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</si>
  <si>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</si>
  <si>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</si>
  <si>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</si>
  <si>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</si>
  <si>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</si>
  <si>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</si>
  <si>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</si>
  <si>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</si>
  <si>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</si>
  <si>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</si>
  <si>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</si>
  <si>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</si>
  <si>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</si>
  <si>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</si>
  <si>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</si>
  <si>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</si>
  <si>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</si>
  <si>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</si>
  <si>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</si>
  <si>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</si>
  <si>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</si>
  <si>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</si>
  <si>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</si>
  <si>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</si>
  <si>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</si>
  <si>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</si>
  <si>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</si>
  <si>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</si>
  <si>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</si>
  <si>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</si>
  <si>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</si>
  <si>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</si>
  <si>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</si>
  <si>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</si>
  <si>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</si>
  <si>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</si>
  <si>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</si>
  <si>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</si>
  <si>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</si>
  <si>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</si>
  <si>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</si>
  <si>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</si>
  <si>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</si>
  <si>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</si>
  <si>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</si>
  <si>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</si>
  <si>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</si>
  <si>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</si>
  <si>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</si>
  <si>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</si>
  <si>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</si>
  <si>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</si>
  <si>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</si>
  <si>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</si>
  <si>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</si>
  <si>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</si>
  <si>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</si>
  <si>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</si>
  <si>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</si>
  <si>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</si>
  <si>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</si>
  <si>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</si>
  <si>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</si>
  <si>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</si>
  <si>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</si>
  <si>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</si>
  <si>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</si>
  <si>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</si>
  <si>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</si>
  <si>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</si>
  <si>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</si>
  <si>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</si>
  <si>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</si>
  <si>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</si>
  <si>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</si>
  <si>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</si>
  <si>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</si>
  <si>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</si>
  <si>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</si>
  <si>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</si>
  <si>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5/2018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</si>
  <si>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</si>
  <si>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</si>
  <si>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</si>
  <si>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</si>
  <si>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</si>
  <si>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</si>
  <si>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</si>
  <si>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</si>
  <si>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</si>
  <si>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</si>
  <si>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</si>
  <si>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</si>
  <si>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>Љиљана Лицуловиц</t>
  </si>
  <si>
    <t>у  Неготину</t>
  </si>
  <si>
    <t>07.06.2018. године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</si>
</sst>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200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A1">
      <selection activeCell="G9" sqref="G9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5" t="s">
        <v>0</v>
      </c>
      <c r="B3" s="135"/>
      <c r="C3" s="147" t="s">
        <v>311</v>
      </c>
      <c r="D3" s="148"/>
    </row>
    <row r="4" spans="1:5" s="25" customFormat="1" ht="24" customHeight="1">
      <c r="A4" s="136" t="s">
        <v>1</v>
      </c>
      <c r="B4" s="136"/>
      <c r="C4" s="149" t="s">
        <v>312</v>
      </c>
      <c r="D4" s="150"/>
      <c r="E4" s="55"/>
    </row>
    <row r="5" spans="1:5" s="25" customFormat="1" ht="22.5" customHeight="1">
      <c r="A5" s="136" t="s">
        <v>2</v>
      </c>
      <c r="B5" s="136"/>
      <c r="C5" s="151" t="s">
        <v>318</v>
      </c>
      <c r="D5" s="152"/>
      <c r="E5" s="55"/>
    </row>
    <row r="6" spans="1:5" s="25" customFormat="1" ht="23.25" customHeight="1">
      <c r="A6" s="136" t="s">
        <v>3</v>
      </c>
      <c r="B6" s="136"/>
      <c r="C6" s="151" t="s">
        <v>319</v>
      </c>
      <c r="D6" s="152"/>
      <c r="E6" s="55"/>
    </row>
    <row r="7" spans="1:5" s="25" customFormat="1" ht="22.5" customHeight="1">
      <c r="A7" s="136" t="s">
        <v>4</v>
      </c>
      <c r="B7" s="136"/>
      <c r="C7" s="151" t="s">
        <v>326</v>
      </c>
      <c r="D7" s="152"/>
      <c r="E7" s="55"/>
    </row>
    <row r="8" spans="1:5" s="25" customFormat="1" ht="44.25" customHeight="1">
      <c r="A8" s="137" t="s">
        <v>265</v>
      </c>
      <c r="B8" s="138"/>
      <c r="C8" s="141" t="s">
        <v>313</v>
      </c>
      <c r="D8" s="142"/>
      <c r="E8" s="55"/>
    </row>
    <row r="9" spans="1:5" s="25" customFormat="1" ht="38.25" customHeight="1">
      <c r="A9" s="137" t="s">
        <v>5</v>
      </c>
      <c r="B9" s="138"/>
      <c r="C9" s="143">
        <v>37056</v>
      </c>
      <c r="D9" s="144"/>
      <c r="E9" s="55"/>
    </row>
    <row r="10" spans="1:4" s="25" customFormat="1" ht="57" customHeight="1">
      <c r="A10" s="137" t="s">
        <v>6</v>
      </c>
      <c r="B10" s="138"/>
      <c r="C10" s="145">
        <v>1104186421</v>
      </c>
      <c r="D10" s="146"/>
    </row>
    <row r="11" spans="1:20" s="25" customFormat="1" ht="36.75" customHeight="1">
      <c r="A11" s="28"/>
      <c r="B11" s="28"/>
      <c r="C11" s="72"/>
      <c r="D11" s="139" t="s">
        <v>23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126">
        <v>7</v>
      </c>
      <c r="B16" s="126">
        <v>1</v>
      </c>
      <c r="C16" s="79" t="s">
        <v>320</v>
      </c>
      <c r="D16" s="80" t="s">
        <v>321</v>
      </c>
      <c r="E16" s="127">
        <v>43251</v>
      </c>
      <c r="F16" s="104">
        <v>41626</v>
      </c>
      <c r="G16" s="79" t="s">
        <v>249</v>
      </c>
      <c r="H16" s="81">
        <v>385810.59</v>
      </c>
      <c r="I16" s="128" t="s">
        <v>34</v>
      </c>
      <c r="J16" s="128" t="s">
        <v>27</v>
      </c>
      <c r="K16" s="128" t="s">
        <v>19</v>
      </c>
      <c r="L16" s="90">
        <v>0.08</v>
      </c>
      <c r="M16" s="82">
        <v>3.51</v>
      </c>
      <c r="N16" s="79" t="s">
        <v>322</v>
      </c>
      <c r="O16" s="126">
        <v>6</v>
      </c>
      <c r="P16" s="128" t="s">
        <v>27</v>
      </c>
      <c r="Q16" s="104">
        <v>41627</v>
      </c>
      <c r="R16" s="104">
        <v>41837</v>
      </c>
      <c r="S16" s="104">
        <v>41656</v>
      </c>
      <c r="T16" s="104">
        <v>43451</v>
      </c>
    </row>
    <row r="17" spans="1:20" ht="16.5">
      <c r="A17" s="126">
        <v>8</v>
      </c>
      <c r="B17" s="126">
        <v>1</v>
      </c>
      <c r="C17" s="79" t="s">
        <v>323</v>
      </c>
      <c r="D17" s="80" t="s">
        <v>324</v>
      </c>
      <c r="E17" s="129">
        <v>43251</v>
      </c>
      <c r="F17" s="104">
        <v>42978</v>
      </c>
      <c r="G17" s="79" t="s">
        <v>249</v>
      </c>
      <c r="H17" s="81">
        <v>840105.99</v>
      </c>
      <c r="I17" s="128" t="s">
        <v>34</v>
      </c>
      <c r="J17" s="128" t="s">
        <v>27</v>
      </c>
      <c r="K17" s="128" t="s">
        <v>21</v>
      </c>
      <c r="L17" s="90">
        <v>0.05</v>
      </c>
      <c r="M17" s="82">
        <v>1.22</v>
      </c>
      <c r="N17" s="79" t="s">
        <v>325</v>
      </c>
      <c r="O17" s="126">
        <v>6</v>
      </c>
      <c r="P17" s="128" t="s">
        <v>27</v>
      </c>
      <c r="Q17" s="104">
        <v>42993</v>
      </c>
      <c r="R17" s="104">
        <v>43190</v>
      </c>
      <c r="S17" s="104">
        <v>43008</v>
      </c>
      <c r="T17" s="104">
        <v>44804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P8" sqref="P8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0">
        <v>7</v>
      </c>
      <c r="B7" s="131">
        <v>332247.1</v>
      </c>
      <c r="C7" s="132">
        <v>53563.49</v>
      </c>
      <c r="D7" s="132">
        <v>53563.49</v>
      </c>
      <c r="E7" s="132">
        <v>7581.74</v>
      </c>
      <c r="F7" s="132">
        <v>162.03</v>
      </c>
      <c r="G7" s="132">
        <v>53563.49</v>
      </c>
      <c r="H7" s="132">
        <v>642.58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7564.82</v>
      </c>
      <c r="O7" s="132">
        <v>178.95</v>
      </c>
      <c r="P7" s="133"/>
    </row>
    <row r="8" spans="1:16" ht="16.5">
      <c r="A8" s="126">
        <v>8</v>
      </c>
      <c r="B8" s="81">
        <v>46672.56</v>
      </c>
      <c r="C8" s="81">
        <v>793433.43</v>
      </c>
      <c r="D8" s="81">
        <v>793433.43</v>
      </c>
      <c r="E8" s="81">
        <v>15557.52</v>
      </c>
      <c r="F8" s="81">
        <v>795.61</v>
      </c>
      <c r="G8" s="81">
        <v>108902.64</v>
      </c>
      <c r="H8" s="81">
        <v>5340.99</v>
      </c>
      <c r="I8" s="81">
        <v>186690.24</v>
      </c>
      <c r="J8" s="81">
        <v>7302.46</v>
      </c>
      <c r="K8" s="81">
        <v>186690.24</v>
      </c>
      <c r="L8" s="81">
        <v>5027.2</v>
      </c>
      <c r="M8" s="81">
        <v>0</v>
      </c>
      <c r="N8" s="81">
        <v>31115.04</v>
      </c>
      <c r="O8" s="81">
        <v>1665.06</v>
      </c>
      <c r="P8" s="81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H25" sqref="H25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G21" sqref="G21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G26" sqref="G26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79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">
      <selection activeCell="C41" sqref="C41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5/2018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7</v>
      </c>
      <c r="B13" s="112">
        <f>IF(Krediti!Q16&lt;&gt;"",Krediti!Q16,"")</f>
        <v>41627</v>
      </c>
      <c r="C13" s="112" t="str">
        <f>IF(Krediti!D16&lt;&gt;"",Krediti!D16,"")</f>
        <v>Banca Intesa</v>
      </c>
      <c r="D13" s="112" t="str">
        <f>IF(Krediti!G16&lt;&gt;"",Krediti!G16,"")</f>
        <v>EUR</v>
      </c>
      <c r="E13" s="113">
        <f>IF(Krediti!H16&lt;&gt;"",Krediti!H16,"")</f>
        <v>385810.59</v>
      </c>
      <c r="F13" s="112">
        <f>IF(Krediti!M16&lt;&gt;"",Krediti!M16,"")</f>
        <v>3.51</v>
      </c>
      <c r="G13" s="114">
        <f>IF(Krediti!O16&lt;&gt;"",Krediti!O16,"")</f>
        <v>6</v>
      </c>
      <c r="H13" s="113">
        <f>IF('Otplata kredita'!B7+'Otplata kredita'!C7&lt;&gt;0,'Otplata kredita'!B7+'Otplata kredita'!C7,"")</f>
        <v>385810.58999999997</v>
      </c>
      <c r="I13" s="113">
        <f>IF('Otplata kredita'!B7&lt;&gt;0,'Otplata kredita'!B7,"")</f>
        <v>332247.1</v>
      </c>
      <c r="J13" s="113"/>
      <c r="K13" s="113">
        <f>IF(H13-I13&lt;&gt;0,H13-I13,0)</f>
        <v>53563.48999999999</v>
      </c>
    </row>
    <row r="14" spans="1:11" ht="16.5">
      <c r="A14" s="115">
        <f>IF(Krediti!A17&lt;&gt;"",Krediti!A17,"")</f>
        <v>8</v>
      </c>
      <c r="B14" s="112">
        <f>IF(Krediti!Q17&lt;&gt;"",Krediti!Q17,"")</f>
        <v>42993</v>
      </c>
      <c r="C14" s="112" t="str">
        <f>IF(Krediti!D17&lt;&gt;"",Krediti!D17,"")</f>
        <v>Societe generale banka Srbija </v>
      </c>
      <c r="D14" s="112" t="str">
        <f>IF(Krediti!G17&lt;&gt;"",Krediti!G17,"")</f>
        <v>EUR</v>
      </c>
      <c r="E14" s="113">
        <f>IF(Krediti!H17&lt;&gt;"",Krediti!H17,"")</f>
        <v>840105.99</v>
      </c>
      <c r="F14" s="112">
        <f>IF(Krediti!M17&lt;&gt;"",Krediti!M17,"")</f>
        <v>1.22</v>
      </c>
      <c r="G14" s="114">
        <f>IF(Krediti!O17&lt;&gt;"",Krediti!O17,"")</f>
        <v>6</v>
      </c>
      <c r="H14" s="113">
        <f>IF('Otplata kredita'!B8+'Otplata kredita'!C8&lt;&gt;0,'Otplata kredita'!B8+'Otplata kredita'!C8,"")</f>
        <v>840105.99</v>
      </c>
      <c r="I14" s="113">
        <f>IF('Otplata kredita'!B8&lt;&gt;0,'Otplata kredita'!B8,"")</f>
        <v>46672.56</v>
      </c>
      <c r="J14" s="113"/>
      <c r="K14" s="113">
        <f>IF(H14-I14&lt;&gt;0,H14-I14,0)</f>
        <v>793433.4299999999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327</v>
      </c>
      <c r="C37" t="s">
        <v>328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2018-06-07T08:50:37Z</cp:lastPrinted>
  <dcterms:created xsi:type="dcterms:W3CDTF">2011-06-03T07:08:39Z</dcterms:created>
  <dcterms:modified xsi:type="dcterms:W3CDTF">2018-07-03T07:02:53Z</dcterms:modified>
  <cp:category/>
  <cp:version/>
  <cp:contentType/>
  <cp:contentStatus/>
</cp:coreProperties>
</file>