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<sst xmlns="http://schemas.openxmlformats.org/spreadsheetml/2006/main" count="424" uniqueCount="326">
  <si>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</si>
  <si>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</si>
  <si>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</si>
  <si>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</si>
  <si>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</si>
  <si>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</si>
  <si>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</si>
  <si>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</si>
  <si>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</si>
  <si>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</si>
  <si>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</si>
  <si>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</si>
  <si>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</si>
  <si>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</si>
  <si>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</si>
  <si>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</si>
  <si>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</si>
  <si>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</si>
  <si>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</si>
  <si>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</si>
  <si>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</si>
  <si>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</si>
  <si>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</si>
  <si>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</si>
  <si>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</si>
  <si>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</si>
  <si>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</si>
  <si>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</si>
  <si>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</si>
  <si>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</si>
  <si>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</si>
  <si>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</si>
  <si>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</si>
  <si>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</si>
  <si>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</si>
  <si>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</si>
  <si>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</si>
  <si>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</si>
  <si>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</si>
  <si>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</si>
  <si>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</si>
  <si>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</si>
  <si>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</si>
  <si>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</si>
  <si>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</si>
  <si>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</si>
  <si>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</si>
  <si>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</si>
  <si>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</si>
  <si>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</si>
  <si>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</si>
  <si>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</si>
  <si>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</si>
  <si>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</si>
  <si>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</si>
  <si>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</si>
  <si>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</si>
  <si>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</si>
  <si>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</si>
  <si>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</si>
  <si>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</si>
  <si>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</si>
  <si>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</si>
  <si>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</si>
  <si>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</si>
  <si>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</si>
  <si>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</si>
  <si>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</si>
  <si>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</si>
  <si>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</si>
  <si>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</si>
  <si>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</si>
  <si>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</si>
  <si>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</si>
  <si>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</si>
  <si>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</si>
  <si>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</si>
  <si>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</si>
  <si>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</si>
  <si>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</si>
  <si>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</si>
  <si>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</si>
  <si>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</si>
  <si>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</si>
  <si>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</si>
  <si>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</si>
  <si>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</si>
  <si>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</si>
  <si>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</si>
  <si>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</si>
  <si>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</si>
  <si>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</si>
  <si>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</si>
  <si>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</si>
  <si>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</si>
  <si>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</si>
  <si>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</si>
  <si>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</si>
  <si>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</si>
  <si>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</si>
  <si>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</si>
  <si>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</si>
  <si>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</si>
  <si>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</si>
  <si>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</si>
  <si>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</si>
  <si>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</si>
  <si>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</si>
  <si>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</si>
  <si>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</si>
  <si>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</si>
  <si>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</si>
  <si>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</si>
  <si>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</si>
  <si>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</si>
  <si>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</si>
  <si>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</si>
  <si>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</si>
  <si>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</si>
  <si>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</si>
  <si>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</si>
  <si>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</si>
  <si>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</si>
  <si>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</si>
  <si>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</si>
  <si>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</si>
  <si>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</si>
  <si>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</si>
  <si>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</si>
  <si>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</si>
  <si>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</si>
  <si>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</si>
  <si>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</si>
  <si>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</si>
  <si>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</si>
  <si>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</si>
  <si>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</si>
  <si>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</si>
  <si>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</si>
  <si>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</si>
  <si>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</si>
  <si>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</si>
  <si>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</si>
  <si>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</si>
  <si>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</si>
  <si>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</si>
  <si>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</si>
  <si>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</si>
  <si>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</si>
  <si>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</si>
  <si>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</si>
  <si>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</si>
  <si>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</si>
  <si>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</si>
  <si>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</si>
  <si>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</si>
  <si>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</si>
  <si>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</si>
  <si>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</si>
  <si>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</si>
  <si>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</si>
  <si>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</si>
  <si>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</si>
  <si>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</si>
  <si>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</si>
  <si>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</si>
  <si>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</si>
  <si>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</si>
  <si>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</si>
  <si>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</si>
  <si>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</si>
  <si>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</si>
  <si>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</si>
  <si>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</si>
  <si>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</si>
  <si>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</si>
  <si>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</si>
  <si>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</si>
  <si>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</si>
  <si>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</si>
  <si>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</si>
  <si>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</si>
  <si>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</si>
  <si>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</si>
  <si>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</si>
  <si>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</si>
  <si>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</si>
  <si>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</si>
  <si>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</si>
  <si>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</si>
  <si>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</si>
  <si>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</si>
  <si>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</si>
  <si>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</si>
  <si>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</si>
  <si>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</si>
  <si>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</si>
  <si>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</si>
  <si>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</si>
  <si>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</si>
  <si>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</si>
  <si>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</si>
  <si>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</si>
  <si>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</si>
  <si>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</si>
  <si>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</si>
  <si>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</si>
  <si>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</si>
  <si>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</si>
  <si>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</si>
  <si>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</si>
  <si>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</si>
  <si>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</si>
  <si>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</si>
  <si>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</si>
  <si>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</si>
  <si>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</si>
  <si>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</si>
  <si>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</si>
  <si>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</si>
  <si>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</si>
  <si>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</si>
  <si>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</si>
  <si>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</si>
  <si>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</si>
  <si>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</si>
  <si>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</si>
  <si>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</si>
  <si>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</si>
  <si>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</si>
  <si>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</si>
  <si>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</si>
  <si>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</si>
  <si>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</si>
  <si>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</si>
  <si>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</si>
  <si>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</si>
  <si>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</si>
  <si>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</si>
  <si>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</si>
  <si>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</si>
  <si>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</si>
  <si>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</si>
  <si>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</si>
  <si>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</si>
  <si>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</si>
  <si>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</si>
  <si>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</si>
  <si>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</si>
  <si>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</si>
  <si>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</si>
  <si>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</si>
  <si>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</si>
  <si>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</si>
  <si>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</si>
  <si>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</si>
  <si>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</si>
  <si>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</si>
  <si>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</si>
  <si>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</si>
  <si>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</si>
  <si>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</si>
  <si>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</si>
  <si>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</si>
  <si>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</si>
  <si>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</si>
  <si>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</si>
  <si>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</si>
  <si>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</si>
  <si>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</si>
  <si>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</si>
  <si>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</si>
  <si>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</si>
  <si>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</si>
  <si>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</si>
  <si>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</si>
  <si>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</si>
  <si>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</si>
  <si>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</si>
  <si>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</si>
  <si>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</si>
  <si>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</si>
  <si>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</si>
  <si>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</si>
  <si>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</si>
  <si>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</si>
  <si>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</si>
  <si>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</si>
  <si>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</si>
  <si>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</si>
  <si>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</si>
  <si>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</si>
  <si>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</si>
  <si>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</si>
  <si>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</si>
  <si>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</si>
  <si>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</si>
  <si>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</si>
  <si>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</si>
  <si>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</si>
  <si>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</si>
  <si>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</si>
  <si>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</si>
  <si>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</si>
  <si>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</si>
  <si>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</si>
  <si>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</si>
  <si>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</si>
  <si>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</si>
  <si>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</si>
  <si>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</si>
  <si>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</si>
  <si>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</si>
  <si>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3/2019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</si>
  <si>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</si>
  <si>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</si>
  <si>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</si>
  <si>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</si>
  <si>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</si>
  <si>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</si>
  <si>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Лицуловић</t>
  </si>
  <si>
    <t>275</t>
  </si>
  <si>
    <t xml:space="preserve">Societe generale banka Srbija </t>
  </si>
  <si>
    <t>EURIBOR 3M+1.55</t>
  </si>
  <si>
    <t>у  Неготину</t>
  </si>
  <si>
    <t>03.04.2019. год.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</si>
</sst>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200" fontId="7" fillId="33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3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3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 horizontal="right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34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34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J17" sqref="J17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0" t="s">
        <v>0</v>
      </c>
      <c r="B3" s="130"/>
      <c r="C3" s="142" t="s">
        <v>311</v>
      </c>
      <c r="D3" s="143"/>
    </row>
    <row r="4" spans="1:5" s="25" customFormat="1" ht="24" customHeight="1">
      <c r="A4" s="131" t="s">
        <v>1</v>
      </c>
      <c r="B4" s="131"/>
      <c r="C4" s="144" t="s">
        <v>312</v>
      </c>
      <c r="D4" s="145"/>
      <c r="E4" s="55"/>
    </row>
    <row r="5" spans="1:5" s="25" customFormat="1" ht="22.5" customHeight="1">
      <c r="A5" s="131" t="s">
        <v>2</v>
      </c>
      <c r="B5" s="131"/>
      <c r="C5" s="146" t="s">
        <v>318</v>
      </c>
      <c r="D5" s="147"/>
      <c r="E5" s="55"/>
    </row>
    <row r="6" spans="1:5" s="25" customFormat="1" ht="23.25" customHeight="1">
      <c r="A6" s="131" t="s">
        <v>3</v>
      </c>
      <c r="B6" s="131"/>
      <c r="C6" s="146" t="s">
        <v>319</v>
      </c>
      <c r="D6" s="147"/>
      <c r="E6" s="55"/>
    </row>
    <row r="7" spans="1:5" s="25" customFormat="1" ht="22.5" customHeight="1">
      <c r="A7" s="131" t="s">
        <v>4</v>
      </c>
      <c r="B7" s="131"/>
      <c r="C7" s="146" t="s">
        <v>320</v>
      </c>
      <c r="D7" s="147"/>
      <c r="E7" s="55"/>
    </row>
    <row r="8" spans="1:5" s="25" customFormat="1" ht="44.25" customHeight="1">
      <c r="A8" s="132" t="s">
        <v>265</v>
      </c>
      <c r="B8" s="133"/>
      <c r="C8" s="136" t="s">
        <v>313</v>
      </c>
      <c r="D8" s="137"/>
      <c r="E8" s="55"/>
    </row>
    <row r="9" spans="1:5" s="25" customFormat="1" ht="38.25" customHeight="1">
      <c r="A9" s="132" t="s">
        <v>5</v>
      </c>
      <c r="B9" s="133"/>
      <c r="C9" s="138">
        <v>37056</v>
      </c>
      <c r="D9" s="139"/>
      <c r="E9" s="55"/>
    </row>
    <row r="10" spans="1:4" s="25" customFormat="1" ht="57" customHeight="1">
      <c r="A10" s="132" t="s">
        <v>6</v>
      </c>
      <c r="B10" s="133"/>
      <c r="C10" s="140">
        <v>101919502353</v>
      </c>
      <c r="D10" s="141"/>
    </row>
    <row r="11" spans="1:20" s="25" customFormat="1" ht="36.75" customHeight="1">
      <c r="A11" s="28"/>
      <c r="B11" s="28"/>
      <c r="C11" s="72"/>
      <c r="D11" s="134" t="s">
        <v>23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8</v>
      </c>
      <c r="B16" s="126">
        <v>1</v>
      </c>
      <c r="C16" s="79" t="s">
        <v>321</v>
      </c>
      <c r="D16" s="80" t="s">
        <v>322</v>
      </c>
      <c r="E16" s="127">
        <v>43555</v>
      </c>
      <c r="F16" s="104">
        <v>42978</v>
      </c>
      <c r="G16" s="79" t="s">
        <v>249</v>
      </c>
      <c r="H16" s="81">
        <v>840105.99</v>
      </c>
      <c r="I16" s="128" t="s">
        <v>34</v>
      </c>
      <c r="J16" s="128" t="s">
        <v>27</v>
      </c>
      <c r="K16" s="128" t="s">
        <v>21</v>
      </c>
      <c r="L16" s="90">
        <v>0.05</v>
      </c>
      <c r="M16" s="82">
        <v>1.22</v>
      </c>
      <c r="N16" s="79" t="s">
        <v>323</v>
      </c>
      <c r="O16" s="126">
        <v>6</v>
      </c>
      <c r="P16" s="128" t="s">
        <v>27</v>
      </c>
      <c r="Q16" s="104">
        <v>42993</v>
      </c>
      <c r="R16" s="104">
        <v>43190</v>
      </c>
      <c r="S16" s="104">
        <v>43008</v>
      </c>
      <c r="T16" s="104">
        <v>44804</v>
      </c>
    </row>
    <row r="17" spans="1:20" ht="16.5">
      <c r="A17" s="86"/>
      <c r="B17" s="86"/>
      <c r="C17" s="79"/>
      <c r="D17" s="80"/>
      <c r="E17" s="104"/>
      <c r="F17" s="104"/>
      <c r="G17" s="79"/>
      <c r="H17" s="81"/>
      <c r="I17" s="79"/>
      <c r="J17" s="79"/>
      <c r="K17" s="79"/>
      <c r="L17" s="90"/>
      <c r="M17" s="82"/>
      <c r="N17" s="79"/>
      <c r="O17" s="86"/>
      <c r="P17" s="79"/>
      <c r="Q17" s="104"/>
      <c r="R17" s="104"/>
      <c r="S17" s="104"/>
      <c r="T17" s="104"/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E1">
      <selection activeCell="O7" sqref="O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6">
        <v>8</v>
      </c>
      <c r="B7" s="81">
        <v>186690.24</v>
      </c>
      <c r="C7" s="81">
        <v>653415.75</v>
      </c>
      <c r="D7" s="81">
        <v>653415.75</v>
      </c>
      <c r="E7" s="81">
        <v>31115.04</v>
      </c>
      <c r="F7" s="81">
        <v>1316.66</v>
      </c>
      <c r="G7" s="81">
        <v>155575.2</v>
      </c>
      <c r="H7" s="81">
        <v>5967.08</v>
      </c>
      <c r="I7" s="81">
        <v>186690.24</v>
      </c>
      <c r="J7" s="81">
        <v>5027.2</v>
      </c>
      <c r="K7" s="81">
        <v>186690.24</v>
      </c>
      <c r="L7" s="81">
        <v>2747.13</v>
      </c>
      <c r="M7" s="81">
        <v>0</v>
      </c>
      <c r="N7" s="81">
        <v>0</v>
      </c>
      <c r="O7" s="81">
        <v>0</v>
      </c>
      <c r="P7" s="81"/>
    </row>
    <row r="8" spans="1:16" ht="16.5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89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29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9">
      <selection activeCell="L29" sqref="L29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49" t="s">
        <v>286</v>
      </c>
      <c r="E1" s="149"/>
      <c r="F1" s="149"/>
      <c r="G1" s="149"/>
      <c r="H1" s="149"/>
      <c r="I1" s="149"/>
      <c r="J1" s="107"/>
      <c r="K1" s="107"/>
    </row>
    <row r="3" spans="1:6" ht="16.5">
      <c r="A3" s="150" t="s">
        <v>287</v>
      </c>
      <c r="B3" s="150"/>
      <c r="C3" s="151" t="str">
        <f>IF(Krediti!C3&lt;&gt;"",Krediti!C3,"")</f>
        <v>072</v>
      </c>
      <c r="D3" s="151"/>
      <c r="E3" s="75"/>
      <c r="F3" s="75"/>
    </row>
    <row r="4" spans="1:6" ht="16.5">
      <c r="A4" s="150" t="s">
        <v>288</v>
      </c>
      <c r="B4" s="150"/>
      <c r="C4" s="151" t="str">
        <f>IF(Krediti!C4&lt;&gt;"",Krediti!C4,"")</f>
        <v>Неготин</v>
      </c>
      <c r="D4" s="151"/>
      <c r="E4" s="108"/>
      <c r="F4" s="108"/>
    </row>
    <row r="5" spans="1:6" ht="16.5">
      <c r="A5" s="150" t="s">
        <v>289</v>
      </c>
      <c r="B5" s="150"/>
      <c r="C5" s="152" t="str">
        <f>IF(Krediti!C8&lt;&gt;"",Krediti!C8,"")</f>
        <v>3/2019</v>
      </c>
      <c r="D5" s="152"/>
      <c r="E5" s="109"/>
      <c r="F5" s="75"/>
    </row>
    <row r="9" spans="1:11" ht="15">
      <c r="A9" s="148" t="s">
        <v>290</v>
      </c>
      <c r="B9" s="148" t="s">
        <v>291</v>
      </c>
      <c r="C9" s="148" t="s">
        <v>292</v>
      </c>
      <c r="D9" s="148" t="s">
        <v>293</v>
      </c>
      <c r="E9" s="148" t="s">
        <v>294</v>
      </c>
      <c r="F9" s="148" t="s">
        <v>295</v>
      </c>
      <c r="G9" s="148" t="s">
        <v>296</v>
      </c>
      <c r="H9" s="148" t="s">
        <v>297</v>
      </c>
      <c r="I9" s="148" t="s">
        <v>298</v>
      </c>
      <c r="J9" s="148" t="s">
        <v>299</v>
      </c>
      <c r="K9" s="148" t="s">
        <v>300</v>
      </c>
    </row>
    <row r="10" spans="1:11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8</v>
      </c>
      <c r="B13" s="112">
        <f>IF(Krediti!Q16&lt;&gt;"",Krediti!Q16,"")</f>
        <v>42993</v>
      </c>
      <c r="C13" s="112" t="str">
        <f>IF(Krediti!D16&lt;&gt;"",Krediti!D16,"")</f>
        <v>Societe generale banka Srbija </v>
      </c>
      <c r="D13" s="112" t="str">
        <f>IF(Krediti!G16&lt;&gt;"",Krediti!G16,"")</f>
        <v>EUR</v>
      </c>
      <c r="E13" s="113">
        <f>IF(Krediti!H16&lt;&gt;"",Krediti!H16,"")</f>
        <v>840105.99</v>
      </c>
      <c r="F13" s="112">
        <f>IF(Krediti!M16&lt;&gt;"",Krediti!M16,"")</f>
        <v>1.22</v>
      </c>
      <c r="G13" s="114">
        <f>IF(Krediti!O16&lt;&gt;"",Krediti!O16,"")</f>
        <v>6</v>
      </c>
      <c r="H13" s="113">
        <f>IF('Otplata kredita'!B7+'Otplata kredita'!C7&lt;&gt;0,'Otplata kredita'!B7+'Otplata kredita'!C7,"")</f>
        <v>840105.99</v>
      </c>
      <c r="I13" s="113">
        <f>IF('Otplata kredita'!B7&lt;&gt;0,'Otplata kredita'!B7,"")</f>
        <v>186690.24</v>
      </c>
      <c r="J13" s="113"/>
      <c r="K13" s="113">
        <f aca="true" t="shared" si="0" ref="K13:K32">IF(H13-I13&lt;&gt;0,H13-I13,0)</f>
        <v>653415.75</v>
      </c>
    </row>
    <row r="14" spans="1:11" ht="16.5">
      <c r="A14" s="115">
        <f>IF(Krediti!A17&lt;&gt;"",Krediti!A17,"")</f>
      </c>
      <c r="B14" s="112">
        <f>IF(Krediti!Q17&lt;&gt;"",Krediti!Q17,"")</f>
      </c>
      <c r="C14" s="112">
        <f>IF(Krediti!D17&lt;&gt;"",Krediti!D17,"")</f>
      </c>
      <c r="D14" s="112">
        <f>IF(Krediti!G17&lt;&gt;"",Krediti!G17,"")</f>
      </c>
      <c r="E14" s="113">
        <f>IF(Krediti!H17&lt;&gt;"",Krediti!H17,"")</f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</c>
      <c r="I14" s="113">
        <f>IF('Otplata kredita'!B8&lt;&gt;0,'Otplata kredita'!B8,"")</f>
      </c>
      <c r="J14" s="113"/>
      <c r="K14" s="113"/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324</v>
      </c>
      <c r="C37" t="s">
        <v>325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4" t="s">
        <v>39</v>
      </c>
      <c r="B4" s="154"/>
      <c r="D4" s="154" t="s">
        <v>41</v>
      </c>
      <c r="E4" s="154"/>
      <c r="F4" s="154"/>
      <c r="H4" s="154" t="s">
        <v>95</v>
      </c>
      <c r="I4" s="154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5" t="s">
        <v>57</v>
      </c>
      <c r="B9" s="155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6" t="s">
        <v>76</v>
      </c>
      <c r="E21" s="156"/>
      <c r="F21" s="156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3" t="s">
        <v>96</v>
      </c>
      <c r="I23" s="153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4" t="s">
        <v>189</v>
      </c>
      <c r="B4" s="154"/>
      <c r="D4" s="154" t="s">
        <v>193</v>
      </c>
      <c r="E4" s="154"/>
      <c r="G4" s="154" t="s">
        <v>253</v>
      </c>
      <c r="H4" s="154"/>
      <c r="J4" s="154" t="s">
        <v>12</v>
      </c>
      <c r="K4" s="154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5"/>
      <c r="B9" s="155"/>
      <c r="C9" s="39"/>
      <c r="D9" s="157"/>
      <c r="E9" s="157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4" t="s">
        <v>30</v>
      </c>
      <c r="E13" s="154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7"/>
      <c r="E20" s="157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2019-04-03T11:19:43Z</cp:lastPrinted>
  <dcterms:created xsi:type="dcterms:W3CDTF">2011-06-03T07:08:39Z</dcterms:created>
  <dcterms:modified xsi:type="dcterms:W3CDTF">2019-04-03T11:19:59Z</dcterms:modified>
  <cp:category/>
  <cp:version/>
  <cp:contentType/>
  <cp:contentStatus/>
</cp:coreProperties>
</file>